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88" i="1" l="1"/>
  <c r="F76" i="1"/>
  <c r="F69" i="1"/>
  <c r="F62" i="1" l="1"/>
  <c r="F59" i="1" l="1"/>
  <c r="F61" i="1"/>
  <c r="F91" i="1" l="1"/>
  <c r="F10" i="1"/>
  <c r="F11" i="1"/>
  <c r="F94" i="1" l="1"/>
  <c r="F96" i="1" s="1"/>
</calcChain>
</file>

<file path=xl/sharedStrings.xml><?xml version="1.0" encoding="utf-8"?>
<sst xmlns="http://schemas.openxmlformats.org/spreadsheetml/2006/main" count="128" uniqueCount="105">
  <si>
    <t>Gewichtsberechung Premium Liner 9950</t>
  </si>
  <si>
    <t>gewogen am 25.1.2022</t>
  </si>
  <si>
    <t>Inhalt:</t>
  </si>
  <si>
    <t>Sybille</t>
  </si>
  <si>
    <t>Werkzeugkoffer</t>
  </si>
  <si>
    <t>Trennscheibenkoffer</t>
  </si>
  <si>
    <t>Schlagbohrerkoffer</t>
  </si>
  <si>
    <t>Elektrokoffer</t>
  </si>
  <si>
    <t>Werkzeugkiste</t>
  </si>
  <si>
    <t>2x Fahrräder</t>
  </si>
  <si>
    <t>Kartoffeln</t>
  </si>
  <si>
    <t>Bier + Schnaps</t>
  </si>
  <si>
    <t>Vorräte</t>
  </si>
  <si>
    <t>max. 320 l.</t>
  </si>
  <si>
    <t>max. 90 l.</t>
  </si>
  <si>
    <t>Wolfgang</t>
  </si>
  <si>
    <t>Drucker</t>
  </si>
  <si>
    <t>Wanderschuhe</t>
  </si>
  <si>
    <t>Wäscheständer</t>
  </si>
  <si>
    <t>Wikingerschach</t>
  </si>
  <si>
    <t>WC-Zusätze</t>
  </si>
  <si>
    <t>2 Fl.</t>
  </si>
  <si>
    <t>Efoy -Anlage</t>
  </si>
  <si>
    <t>Hubstützen</t>
  </si>
  <si>
    <t>Kühlschrank</t>
  </si>
  <si>
    <t>Kleidung</t>
  </si>
  <si>
    <t>Radschuhe</t>
  </si>
  <si>
    <t>Schuhe</t>
  </si>
  <si>
    <t>Gasgrill</t>
  </si>
  <si>
    <t>0,82 kg/l</t>
  </si>
  <si>
    <t>Montagekasten innen</t>
  </si>
  <si>
    <t>Reiseunterlagen hinten</t>
  </si>
  <si>
    <t>Backofen</t>
  </si>
  <si>
    <t>Wohnraumbatterien</t>
  </si>
  <si>
    <t>2x</t>
  </si>
  <si>
    <t>Kochtöpfe</t>
  </si>
  <si>
    <t>Musik-CDs</t>
  </si>
  <si>
    <t>Tassen + Teller</t>
  </si>
  <si>
    <t>Geschirr</t>
  </si>
  <si>
    <t>Zusatzluftfederung vorn</t>
  </si>
  <si>
    <t>Solarpanele</t>
  </si>
  <si>
    <t>Campingstühle</t>
  </si>
  <si>
    <t>Klappstühle</t>
  </si>
  <si>
    <t xml:space="preserve">1x </t>
  </si>
  <si>
    <t>Liege</t>
  </si>
  <si>
    <t>Tisch</t>
  </si>
  <si>
    <t>Boule -Kugeln</t>
  </si>
  <si>
    <t>6x</t>
  </si>
  <si>
    <t>Schuhputzzeug</t>
  </si>
  <si>
    <t>Kabeltrommel</t>
  </si>
  <si>
    <t>Akku-Schrauber</t>
  </si>
  <si>
    <t>Fahrradmontageständer</t>
  </si>
  <si>
    <t xml:space="preserve">Gasflaschen   </t>
  </si>
  <si>
    <t>im Keller</t>
  </si>
  <si>
    <t>unter Fernseher</t>
  </si>
  <si>
    <t>Spiele schublade</t>
  </si>
  <si>
    <t>Gefrierfach</t>
  </si>
  <si>
    <t>Badekleidung /Mäntel</t>
  </si>
  <si>
    <t>Handtücher</t>
  </si>
  <si>
    <t>2 Paar</t>
  </si>
  <si>
    <t>Steckschlüssel</t>
  </si>
  <si>
    <t>Fahrgast:</t>
  </si>
  <si>
    <t>Grundbedürfnisse</t>
  </si>
  <si>
    <t>Werkzeuge</t>
  </si>
  <si>
    <t>Ladegerät</t>
  </si>
  <si>
    <t>Wagenheber/Schaufel</t>
  </si>
  <si>
    <t>Kiste:</t>
  </si>
  <si>
    <t>Scheibenklar</t>
  </si>
  <si>
    <t>Schneeketten</t>
  </si>
  <si>
    <t>Korb:</t>
  </si>
  <si>
    <t>Sonneschutzzubehör</t>
  </si>
  <si>
    <t>Heringe</t>
  </si>
  <si>
    <t>Sonnenschutzvorhang</t>
  </si>
  <si>
    <t>Vorräte:</t>
  </si>
  <si>
    <t>2x Korb:</t>
  </si>
  <si>
    <t>Druckerpapier</t>
  </si>
  <si>
    <t>Kleidung:</t>
  </si>
  <si>
    <t>Waffeleisen</t>
  </si>
  <si>
    <t>Spiele:</t>
  </si>
  <si>
    <t>Reiseunterlagen</t>
  </si>
  <si>
    <t>Bogen mit Pfeile</t>
  </si>
  <si>
    <t>Zielscheibe</t>
  </si>
  <si>
    <t>Theoretische Leergewicht</t>
  </si>
  <si>
    <t>Kataloge</t>
  </si>
  <si>
    <t>2x Körbe</t>
  </si>
  <si>
    <t>Matten</t>
  </si>
  <si>
    <t>Bücher</t>
  </si>
  <si>
    <t>Laptop</t>
  </si>
  <si>
    <t>10mm= 13,6l</t>
  </si>
  <si>
    <t>2x Satteltaschen</t>
  </si>
  <si>
    <t>Zuladung:</t>
  </si>
  <si>
    <t>max: 7200 kg</t>
  </si>
  <si>
    <t xml:space="preserve">Summe -ladung </t>
  </si>
  <si>
    <t>6 Fl. A.1 kg</t>
  </si>
  <si>
    <t xml:space="preserve"> Mineralwasser </t>
  </si>
  <si>
    <t>incl.</t>
  </si>
  <si>
    <t>Abwasser</t>
  </si>
  <si>
    <t>max. 222 l.</t>
  </si>
  <si>
    <t>Kg</t>
  </si>
  <si>
    <t>Rucksack/Foto/Fernglas</t>
  </si>
  <si>
    <t>Rucksack Sybille</t>
  </si>
  <si>
    <t>Tablett</t>
  </si>
  <si>
    <t>Ltr./mm</t>
  </si>
  <si>
    <t xml:space="preserve"> Diesel/=L</t>
  </si>
  <si>
    <t xml:space="preserve"> Wasser/=mm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</si>
</sst>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64" zoomScale="99" zoomScaleNormal="99" workbookViewId="0">
      <selection activeCell="H7" sqref="H7"/>
    </sheetView>
  </sheetViews>
  <sheetFormatPr baseColWidth="10" defaultRowHeight="15" x14ac:dyDescent="0.25"/>
  <cols>
    <col min="4" max="4" width="15.28515625" customWidth="1"/>
    <col min="5" max="5" width="12.7109375" customWidth="1"/>
  </cols>
  <sheetData>
    <row r="1" spans="1:6" ht="21" x14ac:dyDescent="0.35">
      <c r="A1" s="2" t="s">
        <v>0</v>
      </c>
    </row>
    <row r="2" spans="1:6" x14ac:dyDescent="0.25">
      <c r="E2" t="s">
        <v>91</v>
      </c>
    </row>
    <row r="3" spans="1:6" x14ac:dyDescent="0.25">
      <c r="C3" t="s">
        <v>1</v>
      </c>
      <c r="E3">
        <v>6983</v>
      </c>
      <c r="F3" s="6">
        <v>44594</v>
      </c>
    </row>
    <row r="5" spans="1:6" ht="28.5" x14ac:dyDescent="0.45">
      <c r="D5" s="1" t="s">
        <v>2</v>
      </c>
      <c r="E5" s="5" t="s">
        <v>102</v>
      </c>
      <c r="F5" s="10" t="s">
        <v>98</v>
      </c>
    </row>
    <row r="6" spans="1:6" x14ac:dyDescent="0.25">
      <c r="B6" s="3" t="s">
        <v>61</v>
      </c>
      <c r="D6" t="s">
        <v>15</v>
      </c>
      <c r="F6">
        <v>80</v>
      </c>
    </row>
    <row r="7" spans="1:6" x14ac:dyDescent="0.25">
      <c r="D7" t="s">
        <v>3</v>
      </c>
      <c r="F7">
        <v>62</v>
      </c>
    </row>
    <row r="9" spans="1:6" x14ac:dyDescent="0.25">
      <c r="B9" s="3" t="s">
        <v>62</v>
      </c>
    </row>
    <row r="10" spans="1:6" x14ac:dyDescent="0.25">
      <c r="B10" t="s">
        <v>29</v>
      </c>
      <c r="C10" t="s">
        <v>14</v>
      </c>
      <c r="D10" t="s">
        <v>103</v>
      </c>
      <c r="E10" s="11">
        <v>90</v>
      </c>
      <c r="F10">
        <f>SUM(E10*0.82)</f>
        <v>73.8</v>
      </c>
    </row>
    <row r="11" spans="1:6" x14ac:dyDescent="0.25">
      <c r="A11" t="s">
        <v>88</v>
      </c>
      <c r="C11" t="s">
        <v>13</v>
      </c>
      <c r="D11" t="s">
        <v>104</v>
      </c>
      <c r="E11" s="11">
        <v>110</v>
      </c>
      <c r="F11">
        <f>SUM(E11*13.6/10)</f>
        <v>149.6</v>
      </c>
    </row>
    <row r="12" spans="1:6" x14ac:dyDescent="0.25">
      <c r="C12" t="s">
        <v>97</v>
      </c>
      <c r="D12" t="s">
        <v>96</v>
      </c>
      <c r="F12">
        <v>0</v>
      </c>
    </row>
    <row r="13" spans="1:6" x14ac:dyDescent="0.25">
      <c r="C13" t="s">
        <v>34</v>
      </c>
      <c r="D13" t="s">
        <v>52</v>
      </c>
      <c r="F13">
        <v>42.4</v>
      </c>
    </row>
    <row r="14" spans="1:6" x14ac:dyDescent="0.25">
      <c r="C14" t="s">
        <v>34</v>
      </c>
      <c r="D14" t="s">
        <v>33</v>
      </c>
      <c r="F14" t="s">
        <v>95</v>
      </c>
    </row>
    <row r="15" spans="1:6" x14ac:dyDescent="0.25">
      <c r="D15" t="s">
        <v>22</v>
      </c>
      <c r="F15" t="s">
        <v>95</v>
      </c>
    </row>
    <row r="16" spans="1:6" x14ac:dyDescent="0.25">
      <c r="D16" t="s">
        <v>23</v>
      </c>
      <c r="F16" t="s">
        <v>95</v>
      </c>
    </row>
    <row r="17" spans="2:6" x14ac:dyDescent="0.25">
      <c r="D17" t="s">
        <v>39</v>
      </c>
      <c r="F17" t="s">
        <v>95</v>
      </c>
    </row>
    <row r="18" spans="2:6" x14ac:dyDescent="0.25">
      <c r="C18" t="s">
        <v>34</v>
      </c>
      <c r="D18" t="s">
        <v>40</v>
      </c>
      <c r="F18" t="s">
        <v>95</v>
      </c>
    </row>
    <row r="19" spans="2:6" x14ac:dyDescent="0.25">
      <c r="D19" t="s">
        <v>32</v>
      </c>
      <c r="F19" t="s">
        <v>95</v>
      </c>
    </row>
    <row r="22" spans="2:6" x14ac:dyDescent="0.25">
      <c r="B22" s="3" t="s">
        <v>63</v>
      </c>
    </row>
    <row r="23" spans="2:6" x14ac:dyDescent="0.25">
      <c r="D23" t="s">
        <v>4</v>
      </c>
      <c r="F23">
        <v>13.8</v>
      </c>
    </row>
    <row r="24" spans="2:6" x14ac:dyDescent="0.25">
      <c r="D24" t="s">
        <v>5</v>
      </c>
      <c r="F24">
        <v>0</v>
      </c>
    </row>
    <row r="25" spans="2:6" x14ac:dyDescent="0.25">
      <c r="D25" t="s">
        <v>6</v>
      </c>
      <c r="F25">
        <v>6.7</v>
      </c>
    </row>
    <row r="26" spans="2:6" x14ac:dyDescent="0.25">
      <c r="D26" t="s">
        <v>60</v>
      </c>
      <c r="F26">
        <v>0</v>
      </c>
    </row>
    <row r="27" spans="2:6" x14ac:dyDescent="0.25">
      <c r="D27" t="s">
        <v>7</v>
      </c>
      <c r="F27">
        <v>5.2</v>
      </c>
    </row>
    <row r="28" spans="2:6" x14ac:dyDescent="0.25">
      <c r="D28" t="s">
        <v>50</v>
      </c>
      <c r="F28">
        <v>0</v>
      </c>
    </row>
    <row r="29" spans="2:6" x14ac:dyDescent="0.25">
      <c r="D29" t="s">
        <v>8</v>
      </c>
      <c r="F29">
        <v>12.3</v>
      </c>
    </row>
    <row r="30" spans="2:6" x14ac:dyDescent="0.25">
      <c r="D30" t="s">
        <v>30</v>
      </c>
      <c r="F30">
        <v>1.2</v>
      </c>
    </row>
    <row r="31" spans="2:6" x14ac:dyDescent="0.25">
      <c r="D31" t="s">
        <v>49</v>
      </c>
      <c r="F31">
        <v>4.5999999999999996</v>
      </c>
    </row>
    <row r="32" spans="2:6" x14ac:dyDescent="0.25">
      <c r="C32" t="s">
        <v>66</v>
      </c>
      <c r="D32" t="s">
        <v>65</v>
      </c>
      <c r="F32">
        <v>9.1999999999999993</v>
      </c>
    </row>
    <row r="33" spans="3:6" x14ac:dyDescent="0.25">
      <c r="D33" t="s">
        <v>67</v>
      </c>
      <c r="F33" t="s">
        <v>95</v>
      </c>
    </row>
    <row r="34" spans="3:6" x14ac:dyDescent="0.25">
      <c r="D34" t="s">
        <v>68</v>
      </c>
      <c r="F34">
        <v>7.8</v>
      </c>
    </row>
    <row r="35" spans="3:6" x14ac:dyDescent="0.25">
      <c r="C35" t="s">
        <v>69</v>
      </c>
      <c r="D35" t="s">
        <v>70</v>
      </c>
      <c r="F35">
        <v>6.2</v>
      </c>
    </row>
    <row r="36" spans="3:6" x14ac:dyDescent="0.25">
      <c r="D36" t="s">
        <v>71</v>
      </c>
      <c r="F36" t="s">
        <v>95</v>
      </c>
    </row>
    <row r="37" spans="3:6" x14ac:dyDescent="0.25">
      <c r="C37" t="s">
        <v>69</v>
      </c>
      <c r="D37" t="s">
        <v>72</v>
      </c>
      <c r="F37">
        <v>6.2</v>
      </c>
    </row>
    <row r="38" spans="3:6" x14ac:dyDescent="0.25">
      <c r="D38" t="s">
        <v>9</v>
      </c>
      <c r="F38">
        <v>51</v>
      </c>
    </row>
    <row r="39" spans="3:6" x14ac:dyDescent="0.25">
      <c r="D39" t="s">
        <v>64</v>
      </c>
      <c r="F39">
        <v>2</v>
      </c>
    </row>
    <row r="40" spans="3:6" x14ac:dyDescent="0.25">
      <c r="D40" t="s">
        <v>28</v>
      </c>
      <c r="F40">
        <v>5.2</v>
      </c>
    </row>
    <row r="41" spans="3:6" x14ac:dyDescent="0.25">
      <c r="D41" t="s">
        <v>16</v>
      </c>
      <c r="F41">
        <v>4.5999999999999996</v>
      </c>
    </row>
    <row r="42" spans="3:6" x14ac:dyDescent="0.25">
      <c r="D42" t="s">
        <v>75</v>
      </c>
      <c r="F42">
        <v>3</v>
      </c>
    </row>
    <row r="43" spans="3:6" x14ac:dyDescent="0.25">
      <c r="D43" t="s">
        <v>18</v>
      </c>
      <c r="F43">
        <v>3.8</v>
      </c>
    </row>
    <row r="44" spans="3:6" x14ac:dyDescent="0.25">
      <c r="D44" t="s">
        <v>51</v>
      </c>
      <c r="F44">
        <v>5.4</v>
      </c>
    </row>
    <row r="45" spans="3:6" x14ac:dyDescent="0.25">
      <c r="D45" t="s">
        <v>34</v>
      </c>
      <c r="E45" t="s">
        <v>41</v>
      </c>
      <c r="F45">
        <v>14.6</v>
      </c>
    </row>
    <row r="46" spans="3:6" x14ac:dyDescent="0.25">
      <c r="D46" t="s">
        <v>34</v>
      </c>
      <c r="E46" t="s">
        <v>42</v>
      </c>
      <c r="F46">
        <v>1.8</v>
      </c>
    </row>
    <row r="47" spans="3:6" x14ac:dyDescent="0.25">
      <c r="D47" t="s">
        <v>43</v>
      </c>
      <c r="E47" t="s">
        <v>44</v>
      </c>
      <c r="F47">
        <v>0</v>
      </c>
    </row>
    <row r="48" spans="3:6" x14ac:dyDescent="0.25">
      <c r="D48" t="s">
        <v>43</v>
      </c>
      <c r="E48" t="s">
        <v>45</v>
      </c>
      <c r="F48">
        <v>11.6</v>
      </c>
    </row>
    <row r="49" spans="2:6" x14ac:dyDescent="0.25">
      <c r="E49" t="s">
        <v>77</v>
      </c>
      <c r="F49">
        <v>2.4</v>
      </c>
    </row>
    <row r="50" spans="2:6" x14ac:dyDescent="0.25">
      <c r="D50" t="s">
        <v>84</v>
      </c>
      <c r="F50">
        <v>0</v>
      </c>
    </row>
    <row r="51" spans="2:6" x14ac:dyDescent="0.25">
      <c r="D51" t="s">
        <v>85</v>
      </c>
      <c r="F51">
        <v>0</v>
      </c>
    </row>
    <row r="52" spans="2:6" x14ac:dyDescent="0.25">
      <c r="D52" t="s">
        <v>89</v>
      </c>
      <c r="F52">
        <v>1.6</v>
      </c>
    </row>
    <row r="54" spans="2:6" x14ac:dyDescent="0.25">
      <c r="B54" s="3" t="s">
        <v>73</v>
      </c>
    </row>
    <row r="55" spans="2:6" x14ac:dyDescent="0.25">
      <c r="C55" t="s">
        <v>21</v>
      </c>
      <c r="D55" t="s">
        <v>20</v>
      </c>
      <c r="F55">
        <v>3.2</v>
      </c>
    </row>
    <row r="56" spans="2:6" x14ac:dyDescent="0.25">
      <c r="C56" t="s">
        <v>93</v>
      </c>
      <c r="D56" t="s">
        <v>94</v>
      </c>
      <c r="F56">
        <v>6</v>
      </c>
    </row>
    <row r="57" spans="2:6" x14ac:dyDescent="0.25">
      <c r="D57" t="s">
        <v>10</v>
      </c>
      <c r="F57">
        <v>7</v>
      </c>
    </row>
    <row r="58" spans="2:6" x14ac:dyDescent="0.25">
      <c r="D58" t="s">
        <v>11</v>
      </c>
      <c r="F58">
        <v>4</v>
      </c>
    </row>
    <row r="59" spans="2:6" x14ac:dyDescent="0.25">
      <c r="C59" t="s">
        <v>74</v>
      </c>
      <c r="D59" t="s">
        <v>12</v>
      </c>
      <c r="E59" t="s">
        <v>53</v>
      </c>
      <c r="F59">
        <f>16.2+9+4</f>
        <v>29.2</v>
      </c>
    </row>
    <row r="60" spans="2:6" x14ac:dyDescent="0.25">
      <c r="D60" t="s">
        <v>12</v>
      </c>
      <c r="E60" t="s">
        <v>54</v>
      </c>
      <c r="F60">
        <v>3.8</v>
      </c>
    </row>
    <row r="61" spans="2:6" x14ac:dyDescent="0.25">
      <c r="D61" t="s">
        <v>24</v>
      </c>
      <c r="F61">
        <f>32.3-5+13.6</f>
        <v>40.9</v>
      </c>
    </row>
    <row r="62" spans="2:6" x14ac:dyDescent="0.25">
      <c r="D62" t="s">
        <v>56</v>
      </c>
      <c r="F62">
        <f>8.8+3</f>
        <v>11.8</v>
      </c>
    </row>
    <row r="64" spans="2:6" x14ac:dyDescent="0.25">
      <c r="D64" t="s">
        <v>35</v>
      </c>
      <c r="F64" t="s">
        <v>95</v>
      </c>
    </row>
    <row r="65" spans="2:6" x14ac:dyDescent="0.25">
      <c r="D65" t="s">
        <v>37</v>
      </c>
      <c r="F65" t="s">
        <v>95</v>
      </c>
    </row>
    <row r="66" spans="2:6" x14ac:dyDescent="0.25">
      <c r="D66" t="s">
        <v>38</v>
      </c>
      <c r="F66" t="s">
        <v>95</v>
      </c>
    </row>
    <row r="68" spans="2:6" x14ac:dyDescent="0.25">
      <c r="B68" s="3" t="s">
        <v>76</v>
      </c>
    </row>
    <row r="69" spans="2:6" x14ac:dyDescent="0.25">
      <c r="D69" t="s">
        <v>25</v>
      </c>
      <c r="F69">
        <f>6+3.5+2.1-3.3-0.9+10+5+5-3</f>
        <v>24.4</v>
      </c>
    </row>
    <row r="70" spans="2:6" x14ac:dyDescent="0.25">
      <c r="D70" t="s">
        <v>57</v>
      </c>
      <c r="F70" t="s">
        <v>95</v>
      </c>
    </row>
    <row r="71" spans="2:6" x14ac:dyDescent="0.25">
      <c r="D71" t="s">
        <v>58</v>
      </c>
      <c r="F71" t="s">
        <v>95</v>
      </c>
    </row>
    <row r="73" spans="2:6" x14ac:dyDescent="0.25">
      <c r="B73" s="3" t="s">
        <v>27</v>
      </c>
    </row>
    <row r="74" spans="2:6" x14ac:dyDescent="0.25">
      <c r="C74" t="s">
        <v>59</v>
      </c>
      <c r="D74" t="s">
        <v>17</v>
      </c>
      <c r="F74">
        <v>3.2</v>
      </c>
    </row>
    <row r="75" spans="2:6" x14ac:dyDescent="0.25">
      <c r="C75" t="s">
        <v>59</v>
      </c>
      <c r="D75" t="s">
        <v>26</v>
      </c>
      <c r="F75">
        <v>2.8</v>
      </c>
    </row>
    <row r="76" spans="2:6" x14ac:dyDescent="0.25">
      <c r="C76" t="s">
        <v>59</v>
      </c>
      <c r="D76" t="s">
        <v>27</v>
      </c>
      <c r="F76">
        <f>1.9+2</f>
        <v>3.9</v>
      </c>
    </row>
    <row r="77" spans="2:6" x14ac:dyDescent="0.25">
      <c r="D77" t="s">
        <v>48</v>
      </c>
      <c r="F77">
        <v>1</v>
      </c>
    </row>
    <row r="79" spans="2:6" x14ac:dyDescent="0.25">
      <c r="B79" s="3" t="s">
        <v>78</v>
      </c>
    </row>
    <row r="80" spans="2:6" x14ac:dyDescent="0.25">
      <c r="D80" t="s">
        <v>19</v>
      </c>
      <c r="F80">
        <v>3.2</v>
      </c>
    </row>
    <row r="81" spans="2:6" x14ac:dyDescent="0.25">
      <c r="C81" t="s">
        <v>47</v>
      </c>
      <c r="D81" t="s">
        <v>46</v>
      </c>
      <c r="F81">
        <v>4.5999999999999996</v>
      </c>
    </row>
    <row r="82" spans="2:6" x14ac:dyDescent="0.25">
      <c r="D82" t="s">
        <v>55</v>
      </c>
      <c r="F82">
        <v>0.8</v>
      </c>
    </row>
    <row r="83" spans="2:6" x14ac:dyDescent="0.25">
      <c r="D83" t="s">
        <v>80</v>
      </c>
      <c r="F83">
        <v>1.6</v>
      </c>
    </row>
    <row r="84" spans="2:6" x14ac:dyDescent="0.25">
      <c r="D84" t="s">
        <v>81</v>
      </c>
      <c r="F84">
        <v>3</v>
      </c>
    </row>
    <row r="86" spans="2:6" x14ac:dyDescent="0.25">
      <c r="B86" s="3" t="s">
        <v>79</v>
      </c>
    </row>
    <row r="87" spans="2:6" x14ac:dyDescent="0.25">
      <c r="D87" t="s">
        <v>31</v>
      </c>
      <c r="F87">
        <v>3.6</v>
      </c>
    </row>
    <row r="88" spans="2:6" x14ac:dyDescent="0.25">
      <c r="D88" t="s">
        <v>86</v>
      </c>
      <c r="F88">
        <f>4.2+1</f>
        <v>5.2</v>
      </c>
    </row>
    <row r="89" spans="2:6" x14ac:dyDescent="0.25">
      <c r="D89" t="s">
        <v>36</v>
      </c>
      <c r="F89" t="s">
        <v>95</v>
      </c>
    </row>
    <row r="90" spans="2:6" x14ac:dyDescent="0.25">
      <c r="D90" t="s">
        <v>83</v>
      </c>
      <c r="F90">
        <v>-0.8</v>
      </c>
    </row>
    <row r="91" spans="2:6" x14ac:dyDescent="0.25">
      <c r="D91" t="s">
        <v>87</v>
      </c>
      <c r="E91" t="s">
        <v>101</v>
      </c>
      <c r="F91">
        <f>6.4+0.6</f>
        <v>7</v>
      </c>
    </row>
    <row r="92" spans="2:6" x14ac:dyDescent="0.25">
      <c r="D92" t="s">
        <v>99</v>
      </c>
      <c r="F92">
        <v>3.2</v>
      </c>
    </row>
    <row r="93" spans="2:6" x14ac:dyDescent="0.25">
      <c r="D93" t="s">
        <v>100</v>
      </c>
      <c r="F93">
        <v>1.6</v>
      </c>
    </row>
    <row r="94" spans="2:6" ht="23.25" x14ac:dyDescent="0.35">
      <c r="D94" s="2" t="s">
        <v>92</v>
      </c>
      <c r="E94" s="2"/>
      <c r="F94" s="5">
        <f>SUM(F5:F93)</f>
        <v>762.20000000000016</v>
      </c>
    </row>
    <row r="95" spans="2:6" ht="18.75" x14ac:dyDescent="0.3">
      <c r="C95" s="4" t="s">
        <v>82</v>
      </c>
      <c r="F95">
        <v>6337.8</v>
      </c>
    </row>
    <row r="96" spans="2:6" ht="26.25" x14ac:dyDescent="0.4">
      <c r="D96" s="8" t="s">
        <v>90</v>
      </c>
      <c r="E96" s="4"/>
      <c r="F96" s="9">
        <f>SUM(7200-F95-F94)</f>
        <v>99.999999999999659</v>
      </c>
    </row>
    <row r="98" spans="5:7" ht="23.25" x14ac:dyDescent="0.35">
      <c r="E98" s="2"/>
      <c r="F98" s="5"/>
      <c r="G98" s="5"/>
    </row>
    <row r="100" spans="5:7" ht="21" x14ac:dyDescent="0.35">
      <c r="E100" s="1"/>
      <c r="F100" s="7"/>
    </row>
  </sheetData>
  <printOptions gridLines="1"/>
  <pageMargins left="0.70866141732283472" right="0.70866141732283472" top="0.78740157480314965" bottom="0.78740157480314965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2022-01-27T22:12:22Z</cp:lastPrinted>
  <dcterms:created xsi:type="dcterms:W3CDTF">2022-01-25T16:50:04Z</dcterms:created>
  <dcterms:modified xsi:type="dcterms:W3CDTF">2022-05-24T19:11:17Z</dcterms:modified>
</cp:coreProperties>
</file>